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9040" windowHeight="15780"/>
  </bookViews>
  <sheets>
    <sheet name="Troškovnik - Grupa MD2" sheetId="8" r:id="rId1"/>
    <sheet name="Poveznice" sheetId="10" state="hidden" r:id="rId2"/>
  </sheets>
  <definedNames>
    <definedName name="enetrprise">Poveznice!$A$2:$A$3</definedName>
    <definedName name="enterprise">Poveznice!$A$2:$A$3</definedName>
    <definedName name="trainings">Poveznice!$C$2:$C$3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8" l="1"/>
  <c r="H23" i="8" s="1"/>
  <c r="I23" i="8" s="1"/>
  <c r="G22" i="8"/>
  <c r="H22" i="8" s="1"/>
  <c r="I22" i="8" s="1"/>
  <c r="G21" i="8"/>
  <c r="H21" i="8" s="1"/>
  <c r="I21" i="8" s="1"/>
  <c r="G18" i="8"/>
  <c r="H18" i="8" s="1"/>
  <c r="I18" i="8" s="1"/>
  <c r="G17" i="8"/>
  <c r="H17" i="8" s="1"/>
  <c r="I17" i="8" s="1"/>
  <c r="G16" i="8"/>
  <c r="H16" i="8" s="1"/>
  <c r="I16" i="8" s="1"/>
  <c r="H15" i="8"/>
  <c r="I15" i="8" s="1"/>
  <c r="G15" i="8"/>
  <c r="G14" i="8"/>
  <c r="H14" i="8" s="1"/>
  <c r="I14" i="8" s="1"/>
  <c r="G13" i="8"/>
  <c r="H13" i="8" s="1"/>
  <c r="I13" i="8" s="1"/>
  <c r="G12" i="8"/>
  <c r="H12" i="8" s="1"/>
  <c r="I12" i="8" s="1"/>
  <c r="H11" i="8"/>
  <c r="I11" i="8" s="1"/>
  <c r="G11" i="8"/>
  <c r="G10" i="8"/>
  <c r="H10" i="8" s="1"/>
  <c r="I10" i="8" s="1"/>
  <c r="G9" i="8"/>
  <c r="H9" i="8" s="1"/>
  <c r="I9" i="8" s="1"/>
  <c r="B6" i="8"/>
  <c r="C6" i="8" s="1"/>
  <c r="D6" i="8" s="1"/>
  <c r="E6" i="8" s="1"/>
  <c r="F6" i="8" s="1"/>
  <c r="G6" i="8" s="1"/>
  <c r="H6" i="8" s="1"/>
  <c r="I6" i="8" s="1"/>
  <c r="J6" i="8" s="1"/>
  <c r="K6" i="8" s="1"/>
  <c r="L6" i="8" s="1"/>
  <c r="M6" i="8" s="1"/>
  <c r="K23" i="8" l="1"/>
  <c r="K22" i="8"/>
  <c r="K21" i="8"/>
  <c r="K18" i="8"/>
  <c r="K17" i="8"/>
  <c r="K16" i="8"/>
  <c r="K15" i="8"/>
  <c r="K14" i="8"/>
  <c r="K13" i="8"/>
  <c r="K12" i="8"/>
  <c r="K11" i="8"/>
  <c r="K10" i="8"/>
  <c r="K9" i="8"/>
  <c r="L23" i="8"/>
  <c r="L17" i="8"/>
  <c r="L13" i="8"/>
  <c r="L9" i="8"/>
  <c r="L10" i="8" l="1"/>
  <c r="L14" i="8"/>
  <c r="L18" i="8"/>
  <c r="L11" i="8"/>
  <c r="L15" i="8"/>
  <c r="L21" i="8"/>
  <c r="L20" i="8" s="1"/>
  <c r="L12" i="8"/>
  <c r="L16" i="8"/>
  <c r="L22" i="8"/>
  <c r="I24" i="8"/>
  <c r="I19" i="8"/>
  <c r="K20" i="8"/>
  <c r="K8" i="8"/>
  <c r="L8" i="8" l="1"/>
  <c r="L7" i="8" s="1"/>
  <c r="K7" i="8"/>
  <c r="K11" i="10"/>
  <c r="K14" i="10" l="1"/>
  <c r="K13" i="10"/>
  <c r="K12" i="10"/>
  <c r="L11" i="10" l="1"/>
  <c r="E13" i="10"/>
  <c r="I13" i="10" s="1"/>
  <c r="E12" i="10"/>
  <c r="I12" i="10" s="1"/>
  <c r="E11" i="10"/>
  <c r="I11" i="10" s="1"/>
  <c r="I14" i="10"/>
  <c r="J12" i="10"/>
  <c r="J13" i="10"/>
  <c r="J14" i="10"/>
  <c r="H12" i="10"/>
  <c r="H13" i="10"/>
  <c r="H14" i="10"/>
  <c r="J11" i="10"/>
  <c r="H11" i="10"/>
</calcChain>
</file>

<file path=xl/sharedStrings.xml><?xml version="1.0" encoding="utf-8"?>
<sst xmlns="http://schemas.openxmlformats.org/spreadsheetml/2006/main" count="84" uniqueCount="63">
  <si>
    <t>Korisnički udio</t>
  </si>
  <si>
    <t>Srednje</t>
  </si>
  <si>
    <t>DA</t>
  </si>
  <si>
    <t>NE</t>
  </si>
  <si>
    <t>Veličina poduzeća</t>
  </si>
  <si>
    <t>Usavršavanje je provedeno za radnike s invaliditetom ili radnike u nepovoljnom položaju</t>
  </si>
  <si>
    <t>Malo i mikro</t>
  </si>
  <si>
    <t>A</t>
  </si>
  <si>
    <t>B</t>
  </si>
  <si>
    <t>C</t>
  </si>
  <si>
    <t>Regionalne potpore</t>
  </si>
  <si>
    <t>Savjetovanje</t>
  </si>
  <si>
    <t>Sajmovi</t>
  </si>
  <si>
    <t>D</t>
  </si>
  <si>
    <t>Usavršavanje</t>
  </si>
  <si>
    <t>Vrste potpora</t>
  </si>
  <si>
    <t>Opis potpore</t>
  </si>
  <si>
    <t>Max Iznos</t>
  </si>
  <si>
    <t>Parametri za formule</t>
  </si>
  <si>
    <t>S</t>
  </si>
  <si>
    <t xml:space="preserve">M </t>
  </si>
  <si>
    <t>M</t>
  </si>
  <si>
    <t>Min Iznos</t>
  </si>
  <si>
    <t>Ukupno razdoblje provedbe projekta</t>
  </si>
  <si>
    <t>Obrazloženje</t>
  </si>
  <si>
    <t>komad</t>
  </si>
  <si>
    <t>Jedinica mjere</t>
  </si>
  <si>
    <t>Veličina jedinice</t>
  </si>
  <si>
    <r>
      <t xml:space="preserve">U slučaju da je za jedinicu ponuđen raspon veličine (npr. 70 - 100 g) u stupac </t>
    </r>
    <r>
      <rPr>
        <b/>
        <sz val="10"/>
        <rFont val="Arial"/>
        <family val="2"/>
        <charset val="238"/>
      </rPr>
      <t>"Veličina jedinice"</t>
    </r>
    <r>
      <rPr>
        <sz val="10"/>
        <rFont val="Arial"/>
        <family val="2"/>
        <charset val="238"/>
      </rPr>
      <t xml:space="preserve"> treba upisati veličinu ponuđenog pakiranja </t>
    </r>
  </si>
  <si>
    <t>T R O Š K O V N I K</t>
  </si>
  <si>
    <t>1.1.  Higijenske potrepštine</t>
  </si>
  <si>
    <t>1.1.1. - Deterdžent za veš 1 - 1,5 kg (1 pakiranje po paketu)</t>
  </si>
  <si>
    <t>1.1.2. - Deterdžent za suđe 500 ml (1 komad po paketu)</t>
  </si>
  <si>
    <t>1.1.3. - Abrazivno sredstvo za suđe 450 - 500 ml (1 komad po paketu)</t>
  </si>
  <si>
    <t>1.1.4. - Šampon 450 ml - 1 l (1 komad po paketu)</t>
  </si>
  <si>
    <t>1.1.5. - Gel za tuširanje 250 - 300 ml (1 komad po paketu)</t>
  </si>
  <si>
    <t>1.1.6. - Sapun čvrsti 90 - 100 g (2 komada po paketu)</t>
  </si>
  <si>
    <t>1.1.7. - Pasta za zube 75 ml ( 1 komad po paketu)</t>
  </si>
  <si>
    <t>1.1.8. - Četkica za zube (1 komad po paketu)</t>
  </si>
  <si>
    <t>1.1.9. - Toaletni papir 10 rola (1 pakiranje po paketu)</t>
  </si>
  <si>
    <t>1.1.10. - Sredstvo za čišćenje sanitarija 750 ml - 1 l (1 komad po paketu)</t>
  </si>
  <si>
    <t xml:space="preserve">1.2. - Higijenski proizvodi vezani uz borbu protiv koronavirusa (COVID-19) </t>
  </si>
  <si>
    <t>1.2.1. - Sredstvo za dezinfekciju 1 l (1 komad po paketu)</t>
  </si>
  <si>
    <t>1.2.2. - Zaštitne maske 50 kom (1 pakiranje po paketu)</t>
  </si>
  <si>
    <t>1.2.3. - Jednokratne zaštitne rukavice 150 kom (1 pakiranje po paketu)</t>
  </si>
  <si>
    <t xml:space="preserve">pakiranje </t>
  </si>
  <si>
    <t>Higijenski proizvodi - Grupa MD2</t>
  </si>
  <si>
    <t>PRILOG 16</t>
  </si>
  <si>
    <t>1. Troškovi kupnje osnovne materijalne pomoći                          (ukupna vrijednost)</t>
  </si>
  <si>
    <t>Paket 1. - Ukupno cijena jednog paket higijenskih potrepština za jednu osobu:</t>
  </si>
  <si>
    <t>Paket 2. - Ukupna cijena paketa Higijenski proizvodi vezani uz borbu protiv koronavirusa (COVID-19) za jednu osobu</t>
  </si>
  <si>
    <t>(pečat, čitko ime i prezime ovlaštene osobe)</t>
  </si>
  <si>
    <t>(potpis ovlaštene osobe)</t>
  </si>
  <si>
    <t>M.P.</t>
  </si>
  <si>
    <t>Količina u jednom paketu</t>
  </si>
  <si>
    <t>Jedinična cijena bez PDV-a, KN</t>
  </si>
  <si>
    <t>Stopa PDV-a (%)</t>
  </si>
  <si>
    <t xml:space="preserve"> Iznos PDV-a, KN</t>
  </si>
  <si>
    <t>Ukupno s PDV-om, KN         (5+7)</t>
  </si>
  <si>
    <t>Ukupna cijena artikla u jednom paketu (3*8)</t>
  </si>
  <si>
    <t>Ukupna količina</t>
  </si>
  <si>
    <t>Ukupan iznos bez PDV-a, KN                     (5*10)</t>
  </si>
  <si>
    <t>Ukupan iznos s PDV-om, KN                (8*10)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</si>
</sst>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n_-;\-* #,##0.00\ _k_n_-;_-* &quot;-&quot;??\ _k_n_-;_-@_-"/>
    <numFmt numFmtId="164" formatCode="#,###,###,##0.0000"/>
    <numFmt numFmtId="165" formatCode="#,###,###,##0.00"/>
  </numFmts>
  <fonts count="17" x14ac:knownFonts="1">
    <font>
      <sz val="9"/>
      <color theme="1"/>
      <name val="Verdana"/>
      <family val="2"/>
    </font>
    <font>
      <b/>
      <sz val="8"/>
      <color indexed="56"/>
      <name val="Verdana"/>
      <family val="2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color theme="1"/>
      <name val="Verdana"/>
      <family val="2"/>
    </font>
    <font>
      <sz val="11"/>
      <color theme="1"/>
      <name val="Verdana"/>
      <family val="2"/>
    </font>
    <font>
      <b/>
      <sz val="12"/>
      <color theme="1"/>
      <name val="Verdana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Verdana"/>
      <family val="2"/>
      <charset val="238"/>
    </font>
    <font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otted">
        <color indexed="64"/>
      </bottom>
      <diagonal/>
    </border>
    <border>
      <left/>
      <right style="dashed">
        <color indexed="64"/>
      </right>
      <top style="dotted">
        <color indexed="64"/>
      </top>
      <bottom style="dotted">
        <color indexed="64"/>
      </bottom>
      <diagonal/>
    </border>
    <border>
      <left/>
      <right style="dashed">
        <color indexed="64"/>
      </right>
      <top style="dotted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6" fillId="5" borderId="0" applyNumberFormat="0" applyBorder="0" applyAlignment="0" applyProtection="0"/>
    <xf numFmtId="0" fontId="7" fillId="6" borderId="0" applyNumberFormat="0" applyBorder="0" applyAlignment="0" applyProtection="0"/>
  </cellStyleXfs>
  <cellXfs count="113">
    <xf numFmtId="0" fontId="0" fillId="0" borderId="0" xfId="0"/>
    <xf numFmtId="0" fontId="5" fillId="0" borderId="0" xfId="0" applyFont="1"/>
    <xf numFmtId="0" fontId="5" fillId="4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10" fontId="0" fillId="0" borderId="0" xfId="0" applyNumberFormat="1"/>
    <xf numFmtId="0" fontId="0" fillId="0" borderId="0" xfId="0" applyAlignment="1">
      <alignment wrapText="1"/>
    </xf>
    <xf numFmtId="0" fontId="7" fillId="6" borderId="0" xfId="2"/>
    <xf numFmtId="3" fontId="7" fillId="6" borderId="0" xfId="2" applyNumberFormat="1"/>
    <xf numFmtId="0" fontId="7" fillId="6" borderId="7" xfId="2" applyBorder="1"/>
    <xf numFmtId="0" fontId="7" fillId="6" borderId="8" xfId="2" applyBorder="1"/>
    <xf numFmtId="0" fontId="7" fillId="6" borderId="9" xfId="2" applyBorder="1"/>
    <xf numFmtId="0" fontId="8" fillId="6" borderId="10" xfId="2" applyFont="1" applyBorder="1" applyAlignment="1">
      <alignment horizontal="center"/>
    </xf>
    <xf numFmtId="0" fontId="8" fillId="6" borderId="0" xfId="2" applyFont="1" applyBorder="1" applyAlignment="1">
      <alignment horizontal="center"/>
    </xf>
    <xf numFmtId="0" fontId="8" fillId="6" borderId="11" xfId="2" applyFont="1" applyBorder="1" applyAlignment="1">
      <alignment horizontal="center"/>
    </xf>
    <xf numFmtId="0" fontId="7" fillId="6" borderId="11" xfId="2" applyBorder="1"/>
    <xf numFmtId="9" fontId="8" fillId="6" borderId="10" xfId="2" applyNumberFormat="1" applyFont="1" applyBorder="1"/>
    <xf numFmtId="9" fontId="8" fillId="6" borderId="11" xfId="2" applyNumberFormat="1" applyFont="1" applyBorder="1"/>
    <xf numFmtId="9" fontId="8" fillId="6" borderId="0" xfId="2" applyNumberFormat="1" applyFont="1" applyBorder="1"/>
    <xf numFmtId="0" fontId="7" fillId="6" borderId="13" xfId="2" applyBorder="1"/>
    <xf numFmtId="0" fontId="8" fillId="6" borderId="12" xfId="2" applyFont="1" applyBorder="1" applyAlignment="1">
      <alignment horizontal="center"/>
    </xf>
    <xf numFmtId="0" fontId="8" fillId="6" borderId="2" xfId="2" applyFont="1" applyBorder="1" applyAlignment="1">
      <alignment horizontal="center"/>
    </xf>
    <xf numFmtId="0" fontId="7" fillId="6" borderId="2" xfId="2" applyBorder="1"/>
    <xf numFmtId="9" fontId="8" fillId="6" borderId="12" xfId="2" applyNumberFormat="1" applyFont="1" applyBorder="1"/>
    <xf numFmtId="9" fontId="8" fillId="6" borderId="2" xfId="2" applyNumberFormat="1" applyFont="1" applyBorder="1"/>
    <xf numFmtId="9" fontId="8" fillId="6" borderId="13" xfId="2" applyNumberFormat="1" applyFont="1" applyBorder="1"/>
    <xf numFmtId="9" fontId="7" fillId="6" borderId="14" xfId="2" applyNumberFormat="1" applyBorder="1"/>
    <xf numFmtId="9" fontId="7" fillId="6" borderId="15" xfId="2" applyNumberFormat="1" applyBorder="1"/>
    <xf numFmtId="9" fontId="7" fillId="6" borderId="16" xfId="2" applyNumberFormat="1" applyBorder="1"/>
    <xf numFmtId="0" fontId="6" fillId="5" borderId="0" xfId="1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7" xfId="0" applyFont="1" applyBorder="1" applyAlignment="1">
      <alignment horizontal="left" vertical="top" wrapText="1" indent="1"/>
    </xf>
    <xf numFmtId="0" fontId="5" fillId="7" borderId="17" xfId="0" applyFont="1" applyFill="1" applyBorder="1" applyAlignment="1">
      <alignment vertical="top" wrapText="1"/>
    </xf>
    <xf numFmtId="1" fontId="3" fillId="7" borderId="1" xfId="0" applyNumberFormat="1" applyFont="1" applyFill="1" applyBorder="1" applyAlignment="1">
      <alignment horizontal="right" wrapText="1"/>
    </xf>
    <xf numFmtId="4" fontId="4" fillId="7" borderId="25" xfId="0" applyNumberFormat="1" applyFont="1" applyFill="1" applyBorder="1" applyAlignment="1">
      <alignment horizontal="right" wrapText="1" indent="1"/>
    </xf>
    <xf numFmtId="4" fontId="4" fillId="7" borderId="24" xfId="0" applyNumberFormat="1" applyFont="1" applyFill="1" applyBorder="1" applyAlignment="1">
      <alignment horizontal="center" vertical="center" wrapText="1"/>
    </xf>
    <xf numFmtId="0" fontId="10" fillId="0" borderId="0" xfId="0" applyFont="1" applyProtection="1">
      <protection locked="0"/>
    </xf>
    <xf numFmtId="0" fontId="9" fillId="2" borderId="1" xfId="0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right" wrapText="1" indent="1"/>
    </xf>
    <xf numFmtId="4" fontId="9" fillId="2" borderId="24" xfId="0" applyNumberFormat="1" applyFont="1" applyFill="1" applyBorder="1" applyAlignment="1">
      <alignment horizontal="right" wrapText="1" indent="1"/>
    </xf>
    <xf numFmtId="4" fontId="9" fillId="9" borderId="23" xfId="0" applyNumberFormat="1" applyFont="1" applyFill="1" applyBorder="1" applyAlignment="1">
      <alignment horizontal="right" vertical="center" wrapText="1"/>
    </xf>
    <xf numFmtId="1" fontId="3" fillId="0" borderId="28" xfId="0" applyNumberFormat="1" applyFont="1" applyFill="1" applyBorder="1" applyAlignment="1">
      <alignment horizontal="right" wrapText="1"/>
    </xf>
    <xf numFmtId="4" fontId="3" fillId="0" borderId="28" xfId="0" applyNumberFormat="1" applyFont="1" applyFill="1" applyBorder="1" applyAlignment="1">
      <alignment horizontal="right" wrapText="1"/>
    </xf>
    <xf numFmtId="1" fontId="3" fillId="0" borderId="29" xfId="0" applyNumberFormat="1" applyFont="1" applyFill="1" applyBorder="1" applyAlignment="1">
      <alignment horizontal="right" wrapText="1"/>
    </xf>
    <xf numFmtId="4" fontId="4" fillId="0" borderId="29" xfId="0" applyNumberFormat="1" applyFont="1" applyFill="1" applyBorder="1" applyAlignment="1">
      <alignment horizontal="right" wrapText="1" indent="1"/>
    </xf>
    <xf numFmtId="1" fontId="3" fillId="0" borderId="30" xfId="0" applyNumberFormat="1" applyFont="1" applyFill="1" applyBorder="1" applyAlignment="1">
      <alignment horizontal="right" wrapText="1"/>
    </xf>
    <xf numFmtId="0" fontId="2" fillId="8" borderId="18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vertical="top" wrapText="1"/>
    </xf>
    <xf numFmtId="0" fontId="3" fillId="7" borderId="33" xfId="0" applyFont="1" applyFill="1" applyBorder="1" applyAlignment="1">
      <alignment horizontal="justify" vertical="top" wrapText="1"/>
    </xf>
    <xf numFmtId="0" fontId="0" fillId="0" borderId="0" xfId="0" applyAlignment="1" applyProtection="1">
      <alignment horizontal="center"/>
      <protection locked="0"/>
    </xf>
    <xf numFmtId="0" fontId="9" fillId="2" borderId="33" xfId="0" applyFont="1" applyFill="1" applyBorder="1" applyAlignment="1">
      <alignment horizontal="center" vertical="top" wrapText="1"/>
    </xf>
    <xf numFmtId="0" fontId="3" fillId="7" borderId="33" xfId="0" applyFont="1" applyFill="1" applyBorder="1" applyAlignment="1">
      <alignment horizontal="center" vertical="top" wrapText="1"/>
    </xf>
    <xf numFmtId="0" fontId="3" fillId="0" borderId="34" xfId="0" applyFont="1" applyFill="1" applyBorder="1" applyAlignment="1">
      <alignment horizontal="center" vertical="top" wrapText="1"/>
    </xf>
    <xf numFmtId="0" fontId="3" fillId="0" borderId="35" xfId="0" applyFont="1" applyFill="1" applyBorder="1" applyAlignment="1">
      <alignment horizontal="center" vertical="top" wrapText="1"/>
    </xf>
    <xf numFmtId="0" fontId="3" fillId="0" borderId="36" xfId="0" applyFont="1" applyFill="1" applyBorder="1" applyAlignment="1">
      <alignment horizontal="center" vertical="top" wrapText="1"/>
    </xf>
    <xf numFmtId="0" fontId="9" fillId="9" borderId="3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center" vertical="top" wrapText="1"/>
    </xf>
    <xf numFmtId="0" fontId="3" fillId="7" borderId="4" xfId="0" applyFont="1" applyFill="1" applyBorder="1" applyAlignment="1">
      <alignment horizontal="center" vertical="top" wrapText="1"/>
    </xf>
    <xf numFmtId="0" fontId="9" fillId="9" borderId="26" xfId="0" applyFont="1" applyFill="1" applyBorder="1" applyAlignment="1">
      <alignment horizontal="center" vertical="center" wrapText="1"/>
    </xf>
    <xf numFmtId="0" fontId="9" fillId="9" borderId="37" xfId="0" applyFont="1" applyFill="1" applyBorder="1" applyAlignment="1">
      <alignment horizontal="center" vertical="center" wrapText="1"/>
    </xf>
    <xf numFmtId="4" fontId="9" fillId="9" borderId="37" xfId="0" applyNumberFormat="1" applyFont="1" applyFill="1" applyBorder="1" applyAlignment="1">
      <alignment horizontal="right" vertical="center" wrapText="1"/>
    </xf>
    <xf numFmtId="0" fontId="9" fillId="9" borderId="37" xfId="0" applyFont="1" applyFill="1" applyBorder="1" applyAlignment="1">
      <alignment horizontal="right" vertical="center" wrapText="1"/>
    </xf>
    <xf numFmtId="0" fontId="9" fillId="9" borderId="27" xfId="0" applyFont="1" applyFill="1" applyBorder="1" applyAlignment="1">
      <alignment horizontal="right" vertical="center" wrapText="1"/>
    </xf>
    <xf numFmtId="4" fontId="4" fillId="7" borderId="1" xfId="0" applyNumberFormat="1" applyFont="1" applyFill="1" applyBorder="1" applyAlignment="1">
      <alignment horizontal="right" wrapText="1" indent="1"/>
    </xf>
    <xf numFmtId="0" fontId="3" fillId="7" borderId="1" xfId="0" applyFont="1" applyFill="1" applyBorder="1" applyAlignment="1">
      <alignment horizontal="justify" vertical="top" wrapText="1"/>
    </xf>
    <xf numFmtId="0" fontId="9" fillId="2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top" wrapText="1"/>
    </xf>
    <xf numFmtId="4" fontId="4" fillId="0" borderId="39" xfId="0" applyNumberFormat="1" applyFont="1" applyFill="1" applyBorder="1" applyAlignment="1">
      <alignment vertical="top" wrapText="1"/>
    </xf>
    <xf numFmtId="4" fontId="4" fillId="10" borderId="25" xfId="0" applyNumberFormat="1" applyFont="1" applyFill="1" applyBorder="1" applyAlignment="1">
      <alignment horizontal="right" wrapText="1" indent="1"/>
    </xf>
    <xf numFmtId="1" fontId="3" fillId="10" borderId="1" xfId="0" applyNumberFormat="1" applyFont="1" applyFill="1" applyBorder="1" applyAlignment="1">
      <alignment horizontal="right" wrapText="1"/>
    </xf>
    <xf numFmtId="0" fontId="12" fillId="0" borderId="0" xfId="0" applyFont="1" applyAlignment="1" applyProtection="1">
      <alignment vertical="center"/>
      <protection locked="0"/>
    </xf>
    <xf numFmtId="4" fontId="3" fillId="10" borderId="25" xfId="0" applyNumberFormat="1" applyFont="1" applyFill="1" applyBorder="1" applyAlignment="1">
      <alignment horizontal="right" wrapText="1" indent="1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15" fillId="0" borderId="0" xfId="0" applyFont="1" applyProtection="1">
      <protection locked="0"/>
    </xf>
    <xf numFmtId="0" fontId="16" fillId="8" borderId="42" xfId="0" applyFont="1" applyFill="1" applyBorder="1" applyAlignment="1">
      <alignment horizontal="center" vertical="center" wrapText="1"/>
    </xf>
    <xf numFmtId="0" fontId="11" fillId="8" borderId="43" xfId="0" applyFont="1" applyFill="1" applyBorder="1" applyAlignment="1">
      <alignment horizontal="center" vertical="center" wrapText="1"/>
    </xf>
    <xf numFmtId="0" fontId="11" fillId="8" borderId="44" xfId="0" applyFont="1" applyFill="1" applyBorder="1" applyAlignment="1">
      <alignment horizontal="center" vertical="center" wrapText="1"/>
    </xf>
    <xf numFmtId="0" fontId="11" fillId="8" borderId="45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center" vertical="center"/>
      <protection locked="0"/>
    </xf>
    <xf numFmtId="1" fontId="3" fillId="0" borderId="28" xfId="0" applyNumberFormat="1" applyFont="1" applyFill="1" applyBorder="1" applyAlignment="1" applyProtection="1">
      <alignment horizontal="right" wrapText="1"/>
      <protection locked="0"/>
    </xf>
    <xf numFmtId="43" fontId="3" fillId="0" borderId="28" xfId="0" applyNumberFormat="1" applyFont="1" applyFill="1" applyBorder="1" applyAlignment="1">
      <alignment horizontal="right" wrapText="1"/>
    </xf>
    <xf numFmtId="4" fontId="3" fillId="10" borderId="25" xfId="0" applyNumberFormat="1" applyFont="1" applyFill="1" applyBorder="1" applyAlignment="1">
      <alignment horizontal="right" vertical="center" wrapText="1" indent="1"/>
    </xf>
    <xf numFmtId="0" fontId="3" fillId="0" borderId="34" xfId="0" applyFont="1" applyFill="1" applyBorder="1" applyAlignment="1" applyProtection="1">
      <alignment horizontal="center" vertical="top" wrapText="1"/>
      <protection locked="0"/>
    </xf>
    <xf numFmtId="4" fontId="3" fillId="0" borderId="28" xfId="0" applyNumberFormat="1" applyFont="1" applyFill="1" applyBorder="1" applyAlignment="1" applyProtection="1">
      <alignment horizontal="right" wrapText="1"/>
      <protection locked="0"/>
    </xf>
    <xf numFmtId="0" fontId="3" fillId="0" borderId="35" xfId="0" applyFont="1" applyFill="1" applyBorder="1" applyAlignment="1" applyProtection="1">
      <alignment horizontal="center" vertical="top" wrapText="1"/>
      <protection locked="0"/>
    </xf>
    <xf numFmtId="4" fontId="3" fillId="0" borderId="29" xfId="0" applyNumberFormat="1" applyFont="1" applyFill="1" applyBorder="1" applyAlignment="1" applyProtection="1">
      <alignment horizontal="right" wrapText="1"/>
      <protection locked="0"/>
    </xf>
    <xf numFmtId="0" fontId="3" fillId="0" borderId="36" xfId="0" applyFont="1" applyFill="1" applyBorder="1" applyAlignment="1" applyProtection="1">
      <alignment horizontal="center" vertical="top" wrapText="1"/>
      <protection locked="0"/>
    </xf>
    <xf numFmtId="4" fontId="3" fillId="0" borderId="30" xfId="0" applyNumberFormat="1" applyFont="1" applyFill="1" applyBorder="1" applyAlignment="1" applyProtection="1">
      <alignment horizontal="right" wrapText="1"/>
      <protection locked="0"/>
    </xf>
    <xf numFmtId="0" fontId="13" fillId="10" borderId="46" xfId="0" applyFont="1" applyFill="1" applyBorder="1" applyAlignment="1">
      <alignment horizontal="right" vertical="center" wrapText="1"/>
    </xf>
    <xf numFmtId="0" fontId="13" fillId="10" borderId="47" xfId="0" applyFont="1" applyFill="1" applyBorder="1" applyAlignment="1">
      <alignment horizontal="right" vertical="center" wrapText="1"/>
    </xf>
    <xf numFmtId="0" fontId="13" fillId="10" borderId="48" xfId="0" applyFont="1" applyFill="1" applyBorder="1" applyAlignment="1">
      <alignment horizontal="right" vertical="center" wrapText="1"/>
    </xf>
    <xf numFmtId="0" fontId="13" fillId="10" borderId="17" xfId="0" applyFont="1" applyFill="1" applyBorder="1" applyAlignment="1">
      <alignment horizontal="right" vertical="center" wrapText="1"/>
    </xf>
    <xf numFmtId="0" fontId="13" fillId="10" borderId="49" xfId="0" applyFont="1" applyFill="1" applyBorder="1" applyAlignment="1">
      <alignment horizontal="right" vertical="center" wrapText="1"/>
    </xf>
    <xf numFmtId="0" fontId="13" fillId="10" borderId="33" xfId="0" applyFont="1" applyFill="1" applyBorder="1" applyAlignment="1">
      <alignment horizontal="right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2" fillId="8" borderId="38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11" fillId="8" borderId="41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4" fontId="4" fillId="0" borderId="31" xfId="0" applyNumberFormat="1" applyFont="1" applyFill="1" applyBorder="1" applyAlignment="1">
      <alignment horizontal="center" vertical="top" wrapText="1"/>
    </xf>
    <xf numFmtId="4" fontId="4" fillId="0" borderId="32" xfId="0" applyNumberFormat="1" applyFont="1" applyFill="1" applyBorder="1" applyAlignment="1">
      <alignment horizontal="center" vertical="top" wrapText="1"/>
    </xf>
    <xf numFmtId="0" fontId="2" fillId="8" borderId="19" xfId="0" applyFont="1" applyFill="1" applyBorder="1" applyAlignment="1">
      <alignment horizontal="center" vertical="center" wrapText="1"/>
    </xf>
    <xf numFmtId="0" fontId="11" fillId="8" borderId="40" xfId="0" applyFont="1" applyFill="1" applyBorder="1" applyAlignment="1">
      <alignment horizontal="center" vertical="center" wrapText="1"/>
    </xf>
    <xf numFmtId="0" fontId="2" fillId="8" borderId="22" xfId="0" applyFont="1" applyFill="1" applyBorder="1" applyAlignment="1">
      <alignment horizontal="center" vertical="center" wrapText="1"/>
    </xf>
    <xf numFmtId="0" fontId="11" fillId="8" borderId="32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3">
    <cellStyle name="Bad" xfId="1" builtinId="27"/>
    <cellStyle name="Neutral" xfId="2" builtinId="28"/>
    <cellStyle name="Normal" xfId="0" builtinId="0"/>
  </cellStyles>
  <dxfs count="0"/>
  <tableStyles count="0" defaultTableStyle="TableStyleMedium9" defaultPivotStyle="PivotStyleLight16"/>
  <colors>
    <mruColors>
      <color rgb="FF99FFCC"/>
      <color rgb="FF66FF99"/>
      <color rgb="FF00FF00"/>
      <color rgb="FF5CB9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Layout" zoomScale="85" zoomScaleNormal="100" zoomScaleSheetLayoutView="100" zoomScalePageLayoutView="85" workbookViewId="0">
      <selection activeCell="H9" sqref="H9"/>
    </sheetView>
  </sheetViews>
  <sheetFormatPr defaultRowHeight="11.25" x14ac:dyDescent="0.15"/>
  <cols>
    <col min="1" max="1" width="61.25" style="29" customWidth="1"/>
    <col min="2" max="2" width="9.75" style="50" customWidth="1"/>
    <col min="3" max="3" width="11.25" style="50" customWidth="1"/>
    <col min="4" max="4" width="10.5" style="50" customWidth="1"/>
    <col min="5" max="5" width="11.125" style="29" customWidth="1"/>
    <col min="6" max="6" width="7.75" style="29" customWidth="1"/>
    <col min="7" max="7" width="8.875" style="29" customWidth="1"/>
    <col min="8" max="8" width="12.375" style="29" customWidth="1"/>
    <col min="9" max="9" width="14.25" style="29" customWidth="1"/>
    <col min="10" max="10" width="13" style="29" customWidth="1"/>
    <col min="11" max="11" width="14.875" style="29" customWidth="1"/>
    <col min="12" max="12" width="17.75" style="29" customWidth="1"/>
    <col min="13" max="13" width="26.125" style="29" customWidth="1"/>
    <col min="14" max="16384" width="9" style="29"/>
  </cols>
  <sheetData>
    <row r="1" spans="1:13" ht="74.25" customHeight="1" x14ac:dyDescent="0.15"/>
    <row r="2" spans="1:13" ht="26.25" customHeight="1" thickBot="1" x14ac:dyDescent="0.2">
      <c r="A2" s="71" t="s">
        <v>47</v>
      </c>
    </row>
    <row r="3" spans="1:13" s="30" customFormat="1" ht="37.5" customHeight="1" thickBot="1" x14ac:dyDescent="0.2">
      <c r="A3" s="47" t="s">
        <v>29</v>
      </c>
      <c r="B3" s="99" t="s">
        <v>23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</row>
    <row r="4" spans="1:13" s="31" customFormat="1" ht="15" customHeight="1" x14ac:dyDescent="0.15">
      <c r="A4" s="97" t="s">
        <v>46</v>
      </c>
      <c r="B4" s="107" t="s">
        <v>26</v>
      </c>
      <c r="C4" s="102" t="s">
        <v>54</v>
      </c>
      <c r="D4" s="102" t="s">
        <v>27</v>
      </c>
      <c r="E4" s="102" t="s">
        <v>55</v>
      </c>
      <c r="F4" s="102" t="s">
        <v>56</v>
      </c>
      <c r="G4" s="102" t="s">
        <v>57</v>
      </c>
      <c r="H4" s="102" t="s">
        <v>58</v>
      </c>
      <c r="I4" s="102" t="s">
        <v>59</v>
      </c>
      <c r="J4" s="102" t="s">
        <v>60</v>
      </c>
      <c r="K4" s="102" t="s">
        <v>61</v>
      </c>
      <c r="L4" s="102" t="s">
        <v>62</v>
      </c>
      <c r="M4" s="109" t="s">
        <v>24</v>
      </c>
    </row>
    <row r="5" spans="1:13" s="31" customFormat="1" ht="44.25" customHeight="1" thickBot="1" x14ac:dyDescent="0.2">
      <c r="A5" s="98"/>
      <c r="B5" s="108"/>
      <c r="C5" s="104"/>
      <c r="D5" s="104"/>
      <c r="E5" s="104"/>
      <c r="F5" s="104"/>
      <c r="G5" s="104"/>
      <c r="H5" s="104"/>
      <c r="I5" s="103"/>
      <c r="J5" s="103"/>
      <c r="K5" s="104"/>
      <c r="L5" s="104"/>
      <c r="M5" s="110"/>
    </row>
    <row r="6" spans="1:13" s="81" customFormat="1" ht="21" customHeight="1" thickBot="1" x14ac:dyDescent="0.2">
      <c r="A6" s="77">
        <v>1</v>
      </c>
      <c r="B6" s="78">
        <f>A6+1</f>
        <v>2</v>
      </c>
      <c r="C6" s="79">
        <f t="shared" ref="C6:M6" si="0">B6+1</f>
        <v>3</v>
      </c>
      <c r="D6" s="79">
        <f t="shared" si="0"/>
        <v>4</v>
      </c>
      <c r="E6" s="79">
        <f t="shared" si="0"/>
        <v>5</v>
      </c>
      <c r="F6" s="79">
        <f t="shared" si="0"/>
        <v>6</v>
      </c>
      <c r="G6" s="79">
        <f t="shared" si="0"/>
        <v>7</v>
      </c>
      <c r="H6" s="79">
        <f t="shared" si="0"/>
        <v>8</v>
      </c>
      <c r="I6" s="79">
        <f t="shared" si="0"/>
        <v>9</v>
      </c>
      <c r="J6" s="79">
        <f t="shared" si="0"/>
        <v>10</v>
      </c>
      <c r="K6" s="79">
        <f t="shared" si="0"/>
        <v>11</v>
      </c>
      <c r="L6" s="79">
        <f t="shared" si="0"/>
        <v>12</v>
      </c>
      <c r="M6" s="80">
        <f t="shared" si="0"/>
        <v>13</v>
      </c>
    </row>
    <row r="7" spans="1:13" s="37" customFormat="1" ht="30.75" customHeight="1" x14ac:dyDescent="0.25">
      <c r="A7" s="66" t="s">
        <v>48</v>
      </c>
      <c r="B7" s="57"/>
      <c r="C7" s="51"/>
      <c r="D7" s="51"/>
      <c r="E7" s="39"/>
      <c r="F7" s="48"/>
      <c r="G7" s="48"/>
      <c r="H7" s="48"/>
      <c r="I7" s="39"/>
      <c r="J7" s="38"/>
      <c r="K7" s="39">
        <f>K8+K20</f>
        <v>0</v>
      </c>
      <c r="L7" s="39">
        <f>L8+L20</f>
        <v>0</v>
      </c>
      <c r="M7" s="40"/>
    </row>
    <row r="8" spans="1:13" ht="18.75" customHeight="1" x14ac:dyDescent="0.2">
      <c r="A8" s="33" t="s">
        <v>30</v>
      </c>
      <c r="B8" s="58"/>
      <c r="C8" s="52"/>
      <c r="D8" s="49"/>
      <c r="E8" s="64"/>
      <c r="F8" s="65"/>
      <c r="G8" s="49"/>
      <c r="H8" s="49"/>
      <c r="I8" s="35"/>
      <c r="J8" s="34"/>
      <c r="K8" s="35">
        <f>SUM(K9:K18)</f>
        <v>0</v>
      </c>
      <c r="L8" s="35">
        <f>SUM(L9:L18)</f>
        <v>0</v>
      </c>
      <c r="M8" s="36"/>
    </row>
    <row r="9" spans="1:13" ht="18.75" customHeight="1" x14ac:dyDescent="0.2">
      <c r="A9" s="32" t="s">
        <v>31</v>
      </c>
      <c r="B9" s="67" t="s">
        <v>45</v>
      </c>
      <c r="C9" s="53">
        <v>1</v>
      </c>
      <c r="D9" s="85"/>
      <c r="E9" s="86"/>
      <c r="F9" s="82"/>
      <c r="G9" s="83">
        <f>ROUND(E9*F9/100,2)</f>
        <v>0</v>
      </c>
      <c r="H9" s="43">
        <f>ROUND(E9+G9,2)</f>
        <v>0</v>
      </c>
      <c r="I9" s="43">
        <f>ROUND(H9*C9,2)</f>
        <v>0</v>
      </c>
      <c r="J9" s="42">
        <v>3000</v>
      </c>
      <c r="K9" s="45">
        <f>E9*J9</f>
        <v>0</v>
      </c>
      <c r="L9" s="45">
        <f>H9*J9</f>
        <v>0</v>
      </c>
      <c r="M9" s="105" t="s">
        <v>28</v>
      </c>
    </row>
    <row r="10" spans="1:13" ht="18.75" customHeight="1" x14ac:dyDescent="0.2">
      <c r="A10" s="32" t="s">
        <v>32</v>
      </c>
      <c r="B10" s="67" t="s">
        <v>25</v>
      </c>
      <c r="C10" s="54">
        <v>1</v>
      </c>
      <c r="D10" s="87"/>
      <c r="E10" s="88"/>
      <c r="F10" s="82"/>
      <c r="G10" s="83">
        <f t="shared" ref="G10:G18" si="1">ROUND(E10*F10/100,2)</f>
        <v>0</v>
      </c>
      <c r="H10" s="43">
        <f t="shared" ref="H10:H18" si="2">ROUND(E10+G10,2)</f>
        <v>0</v>
      </c>
      <c r="I10" s="43">
        <f t="shared" ref="I10:I18" si="3">ROUND(H10*C10,2)</f>
        <v>0</v>
      </c>
      <c r="J10" s="44">
        <v>3000</v>
      </c>
      <c r="K10" s="45">
        <f t="shared" ref="K10:K23" si="4">E10*J10</f>
        <v>0</v>
      </c>
      <c r="L10" s="45">
        <f>H10*J10</f>
        <v>0</v>
      </c>
      <c r="M10" s="106"/>
    </row>
    <row r="11" spans="1:13" ht="18.75" customHeight="1" x14ac:dyDescent="0.2">
      <c r="A11" s="32" t="s">
        <v>33</v>
      </c>
      <c r="B11" s="67" t="s">
        <v>25</v>
      </c>
      <c r="C11" s="54">
        <v>1</v>
      </c>
      <c r="D11" s="87"/>
      <c r="E11" s="88"/>
      <c r="F11" s="82"/>
      <c r="G11" s="83">
        <f t="shared" si="1"/>
        <v>0</v>
      </c>
      <c r="H11" s="43">
        <f t="shared" si="2"/>
        <v>0</v>
      </c>
      <c r="I11" s="43">
        <f t="shared" si="3"/>
        <v>0</v>
      </c>
      <c r="J11" s="44">
        <v>3000</v>
      </c>
      <c r="K11" s="45">
        <f t="shared" si="4"/>
        <v>0</v>
      </c>
      <c r="L11" s="45">
        <f t="shared" ref="L11:L23" si="5">H11*J11</f>
        <v>0</v>
      </c>
      <c r="M11" s="106"/>
    </row>
    <row r="12" spans="1:13" ht="18.75" customHeight="1" x14ac:dyDescent="0.2">
      <c r="A12" s="32" t="s">
        <v>34</v>
      </c>
      <c r="B12" s="67" t="s">
        <v>25</v>
      </c>
      <c r="C12" s="54">
        <v>1</v>
      </c>
      <c r="D12" s="87"/>
      <c r="E12" s="88"/>
      <c r="F12" s="82"/>
      <c r="G12" s="83">
        <f t="shared" si="1"/>
        <v>0</v>
      </c>
      <c r="H12" s="43">
        <f t="shared" si="2"/>
        <v>0</v>
      </c>
      <c r="I12" s="43">
        <f t="shared" si="3"/>
        <v>0</v>
      </c>
      <c r="J12" s="44">
        <v>3000</v>
      </c>
      <c r="K12" s="45">
        <f t="shared" si="4"/>
        <v>0</v>
      </c>
      <c r="L12" s="45">
        <f t="shared" si="5"/>
        <v>0</v>
      </c>
      <c r="M12" s="106"/>
    </row>
    <row r="13" spans="1:13" ht="18.75" customHeight="1" x14ac:dyDescent="0.2">
      <c r="A13" s="32" t="s">
        <v>35</v>
      </c>
      <c r="B13" s="67" t="s">
        <v>25</v>
      </c>
      <c r="C13" s="54">
        <v>1</v>
      </c>
      <c r="D13" s="87"/>
      <c r="E13" s="88"/>
      <c r="F13" s="82"/>
      <c r="G13" s="83">
        <f t="shared" si="1"/>
        <v>0</v>
      </c>
      <c r="H13" s="43">
        <f t="shared" si="2"/>
        <v>0</v>
      </c>
      <c r="I13" s="43">
        <f t="shared" si="3"/>
        <v>0</v>
      </c>
      <c r="J13" s="44">
        <v>3000</v>
      </c>
      <c r="K13" s="45">
        <f t="shared" si="4"/>
        <v>0</v>
      </c>
      <c r="L13" s="45">
        <f t="shared" si="5"/>
        <v>0</v>
      </c>
      <c r="M13" s="106"/>
    </row>
    <row r="14" spans="1:13" ht="18.75" customHeight="1" x14ac:dyDescent="0.2">
      <c r="A14" s="32" t="s">
        <v>36</v>
      </c>
      <c r="B14" s="67" t="s">
        <v>25</v>
      </c>
      <c r="C14" s="54">
        <v>2</v>
      </c>
      <c r="D14" s="87"/>
      <c r="E14" s="88"/>
      <c r="F14" s="82"/>
      <c r="G14" s="83">
        <f t="shared" si="1"/>
        <v>0</v>
      </c>
      <c r="H14" s="43">
        <f t="shared" si="2"/>
        <v>0</v>
      </c>
      <c r="I14" s="43">
        <f t="shared" si="3"/>
        <v>0</v>
      </c>
      <c r="J14" s="44">
        <v>6000</v>
      </c>
      <c r="K14" s="45">
        <f t="shared" si="4"/>
        <v>0</v>
      </c>
      <c r="L14" s="45">
        <f t="shared" si="5"/>
        <v>0</v>
      </c>
      <c r="M14" s="106"/>
    </row>
    <row r="15" spans="1:13" ht="18.75" customHeight="1" x14ac:dyDescent="0.2">
      <c r="A15" s="32" t="s">
        <v>37</v>
      </c>
      <c r="B15" s="67" t="s">
        <v>25</v>
      </c>
      <c r="C15" s="54">
        <v>1</v>
      </c>
      <c r="D15" s="87"/>
      <c r="E15" s="88"/>
      <c r="F15" s="82"/>
      <c r="G15" s="83">
        <f t="shared" si="1"/>
        <v>0</v>
      </c>
      <c r="H15" s="43">
        <f t="shared" si="2"/>
        <v>0</v>
      </c>
      <c r="I15" s="43">
        <f t="shared" si="3"/>
        <v>0</v>
      </c>
      <c r="J15" s="44">
        <v>3000</v>
      </c>
      <c r="K15" s="45">
        <f t="shared" si="4"/>
        <v>0</v>
      </c>
      <c r="L15" s="45">
        <f t="shared" si="5"/>
        <v>0</v>
      </c>
      <c r="M15" s="106"/>
    </row>
    <row r="16" spans="1:13" ht="18.75" customHeight="1" x14ac:dyDescent="0.2">
      <c r="A16" s="32" t="s">
        <v>38</v>
      </c>
      <c r="B16" s="67" t="s">
        <v>25</v>
      </c>
      <c r="C16" s="54">
        <v>1</v>
      </c>
      <c r="D16" s="87"/>
      <c r="E16" s="88"/>
      <c r="F16" s="82"/>
      <c r="G16" s="83">
        <f t="shared" si="1"/>
        <v>0</v>
      </c>
      <c r="H16" s="43">
        <f t="shared" si="2"/>
        <v>0</v>
      </c>
      <c r="I16" s="43">
        <f t="shared" si="3"/>
        <v>0</v>
      </c>
      <c r="J16" s="44">
        <v>3000</v>
      </c>
      <c r="K16" s="45">
        <f t="shared" si="4"/>
        <v>0</v>
      </c>
      <c r="L16" s="45">
        <f t="shared" si="5"/>
        <v>0</v>
      </c>
      <c r="M16" s="106"/>
    </row>
    <row r="17" spans="1:13" ht="18.75" customHeight="1" x14ac:dyDescent="0.2">
      <c r="A17" s="32" t="s">
        <v>39</v>
      </c>
      <c r="B17" s="67" t="s">
        <v>45</v>
      </c>
      <c r="C17" s="54">
        <v>1</v>
      </c>
      <c r="D17" s="87"/>
      <c r="E17" s="88"/>
      <c r="F17" s="82"/>
      <c r="G17" s="83">
        <f t="shared" si="1"/>
        <v>0</v>
      </c>
      <c r="H17" s="43">
        <f t="shared" si="2"/>
        <v>0</v>
      </c>
      <c r="I17" s="43">
        <f t="shared" si="3"/>
        <v>0</v>
      </c>
      <c r="J17" s="44">
        <v>3000</v>
      </c>
      <c r="K17" s="45">
        <f t="shared" si="4"/>
        <v>0</v>
      </c>
      <c r="L17" s="45">
        <f t="shared" si="5"/>
        <v>0</v>
      </c>
      <c r="M17" s="106"/>
    </row>
    <row r="18" spans="1:13" ht="18.75" customHeight="1" x14ac:dyDescent="0.2">
      <c r="A18" s="32" t="s">
        <v>40</v>
      </c>
      <c r="B18" s="67" t="s">
        <v>25</v>
      </c>
      <c r="C18" s="54">
        <v>1</v>
      </c>
      <c r="D18" s="87"/>
      <c r="E18" s="88"/>
      <c r="F18" s="82"/>
      <c r="G18" s="83">
        <f t="shared" si="1"/>
        <v>0</v>
      </c>
      <c r="H18" s="43">
        <f t="shared" si="2"/>
        <v>0</v>
      </c>
      <c r="I18" s="43">
        <f t="shared" si="3"/>
        <v>0</v>
      </c>
      <c r="J18" s="44">
        <v>3000</v>
      </c>
      <c r="K18" s="45">
        <f t="shared" si="4"/>
        <v>0</v>
      </c>
      <c r="L18" s="45">
        <f t="shared" si="5"/>
        <v>0</v>
      </c>
      <c r="M18" s="106"/>
    </row>
    <row r="19" spans="1:13" ht="29.25" customHeight="1" x14ac:dyDescent="0.2">
      <c r="A19" s="94" t="s">
        <v>49</v>
      </c>
      <c r="B19" s="95"/>
      <c r="C19" s="95"/>
      <c r="D19" s="95"/>
      <c r="E19" s="95"/>
      <c r="F19" s="95"/>
      <c r="G19" s="95"/>
      <c r="H19" s="96"/>
      <c r="I19" s="84">
        <f>SUM(I9:I18)</f>
        <v>0</v>
      </c>
      <c r="J19" s="70"/>
      <c r="K19" s="72"/>
      <c r="L19" s="72"/>
      <c r="M19" s="106"/>
    </row>
    <row r="20" spans="1:13" ht="18.75" customHeight="1" x14ac:dyDescent="0.2">
      <c r="A20" s="33" t="s">
        <v>41</v>
      </c>
      <c r="B20" s="58"/>
      <c r="C20" s="52"/>
      <c r="D20" s="49"/>
      <c r="E20" s="64"/>
      <c r="F20" s="65"/>
      <c r="G20" s="49"/>
      <c r="H20" s="49"/>
      <c r="I20" s="35"/>
      <c r="J20" s="34"/>
      <c r="K20" s="35">
        <f>SUM(K21:K23)</f>
        <v>0</v>
      </c>
      <c r="L20" s="35">
        <f>SUM(L21:L23)</f>
        <v>0</v>
      </c>
      <c r="M20" s="106"/>
    </row>
    <row r="21" spans="1:13" ht="18.75" customHeight="1" x14ac:dyDescent="0.2">
      <c r="A21" s="32" t="s">
        <v>42</v>
      </c>
      <c r="B21" s="67" t="s">
        <v>25</v>
      </c>
      <c r="C21" s="55">
        <v>1</v>
      </c>
      <c r="D21" s="89"/>
      <c r="E21" s="90"/>
      <c r="F21" s="82"/>
      <c r="G21" s="83">
        <f t="shared" ref="G21:G23" si="6">ROUND(E21*F21/100,2)</f>
        <v>0</v>
      </c>
      <c r="H21" s="43">
        <f t="shared" ref="H21:H23" si="7">ROUND(E21+G21,2)</f>
        <v>0</v>
      </c>
      <c r="I21" s="43">
        <f t="shared" ref="I21:I23" si="8">ROUND(H21*C21,2)</f>
        <v>0</v>
      </c>
      <c r="J21" s="46">
        <v>1000</v>
      </c>
      <c r="K21" s="45">
        <f t="shared" si="4"/>
        <v>0</v>
      </c>
      <c r="L21" s="45">
        <f t="shared" si="5"/>
        <v>0</v>
      </c>
      <c r="M21" s="106"/>
    </row>
    <row r="22" spans="1:13" ht="18.75" customHeight="1" x14ac:dyDescent="0.2">
      <c r="A22" s="32" t="s">
        <v>43</v>
      </c>
      <c r="B22" s="67" t="s">
        <v>45</v>
      </c>
      <c r="C22" s="55">
        <v>1</v>
      </c>
      <c r="D22" s="89"/>
      <c r="E22" s="90"/>
      <c r="F22" s="82"/>
      <c r="G22" s="83">
        <f t="shared" si="6"/>
        <v>0</v>
      </c>
      <c r="H22" s="43">
        <f t="shared" si="7"/>
        <v>0</v>
      </c>
      <c r="I22" s="43">
        <f t="shared" si="8"/>
        <v>0</v>
      </c>
      <c r="J22" s="46">
        <v>1000</v>
      </c>
      <c r="K22" s="45">
        <f t="shared" si="4"/>
        <v>0</v>
      </c>
      <c r="L22" s="45">
        <f t="shared" si="5"/>
        <v>0</v>
      </c>
      <c r="M22" s="106"/>
    </row>
    <row r="23" spans="1:13" ht="24" customHeight="1" x14ac:dyDescent="0.2">
      <c r="A23" s="32" t="s">
        <v>44</v>
      </c>
      <c r="B23" s="67" t="s">
        <v>45</v>
      </c>
      <c r="C23" s="55">
        <v>1</v>
      </c>
      <c r="D23" s="89"/>
      <c r="E23" s="90"/>
      <c r="F23" s="82"/>
      <c r="G23" s="83">
        <f t="shared" si="6"/>
        <v>0</v>
      </c>
      <c r="H23" s="43">
        <f t="shared" si="7"/>
        <v>0</v>
      </c>
      <c r="I23" s="43">
        <f t="shared" si="8"/>
        <v>0</v>
      </c>
      <c r="J23" s="46">
        <v>1000</v>
      </c>
      <c r="K23" s="45">
        <f t="shared" si="4"/>
        <v>0</v>
      </c>
      <c r="L23" s="45">
        <f t="shared" si="5"/>
        <v>0</v>
      </c>
      <c r="M23" s="106"/>
    </row>
    <row r="24" spans="1:13" ht="24.75" customHeight="1" thickBot="1" x14ac:dyDescent="0.25">
      <c r="A24" s="91" t="s">
        <v>50</v>
      </c>
      <c r="B24" s="92"/>
      <c r="C24" s="92"/>
      <c r="D24" s="92"/>
      <c r="E24" s="92"/>
      <c r="F24" s="92"/>
      <c r="G24" s="92"/>
      <c r="H24" s="93"/>
      <c r="I24" s="84">
        <f>SUM(I21:I23)</f>
        <v>0</v>
      </c>
      <c r="J24" s="70"/>
      <c r="K24" s="69"/>
      <c r="L24" s="69"/>
      <c r="M24" s="68"/>
    </row>
    <row r="25" spans="1:13" s="37" customFormat="1" ht="27" customHeight="1" thickBot="1" x14ac:dyDescent="0.3">
      <c r="A25" s="56"/>
      <c r="B25" s="59"/>
      <c r="C25" s="60"/>
      <c r="D25" s="60"/>
      <c r="E25" s="61"/>
      <c r="F25" s="62"/>
      <c r="G25" s="62"/>
      <c r="H25" s="62"/>
      <c r="I25" s="61"/>
      <c r="J25" s="63"/>
      <c r="K25" s="63"/>
      <c r="L25" s="63"/>
      <c r="M25" s="41"/>
    </row>
    <row r="29" spans="1:13" x14ac:dyDescent="0.15">
      <c r="J29"/>
      <c r="K29"/>
      <c r="L29"/>
    </row>
    <row r="30" spans="1:13" ht="12.75" x14ac:dyDescent="0.15">
      <c r="H30" s="76" t="s">
        <v>53</v>
      </c>
      <c r="J30" s="111" t="s">
        <v>51</v>
      </c>
      <c r="K30" s="112"/>
      <c r="L30" s="112"/>
    </row>
    <row r="31" spans="1:13" ht="12.75" x14ac:dyDescent="0.15">
      <c r="J31" s="73"/>
      <c r="K31" s="74"/>
      <c r="L31" s="75"/>
    </row>
    <row r="32" spans="1:13" x14ac:dyDescent="0.15">
      <c r="J32" s="111" t="s">
        <v>52</v>
      </c>
      <c r="K32" s="111"/>
      <c r="L32" s="111"/>
    </row>
  </sheetData>
  <sheetProtection password="E9AE" sheet="1" objects="1" scenarios="1" formatCells="0" formatColumns="0" formatRows="0" insertColumns="0" insertRows="0"/>
  <mergeCells count="19">
    <mergeCell ref="K4:K5"/>
    <mergeCell ref="J30:L30"/>
    <mergeCell ref="J32:L32"/>
    <mergeCell ref="A24:H24"/>
    <mergeCell ref="A19:H19"/>
    <mergeCell ref="A4:A5"/>
    <mergeCell ref="B3:M3"/>
    <mergeCell ref="I4:I5"/>
    <mergeCell ref="D4:D5"/>
    <mergeCell ref="M9:M23"/>
    <mergeCell ref="B4:B5"/>
    <mergeCell ref="J4:J5"/>
    <mergeCell ref="M4:M5"/>
    <mergeCell ref="C4:C5"/>
    <mergeCell ref="E4:E5"/>
    <mergeCell ref="F4:F5"/>
    <mergeCell ref="G4:G5"/>
    <mergeCell ref="H4:H5"/>
    <mergeCell ref="L4:L5"/>
  </mergeCells>
  <pageMargins left="0.39370078740157483" right="0.39370078740157483" top="0.35433070866141736" bottom="0.39370078740157483" header="0.31496062992125984" footer="0.31496062992125984"/>
  <pageSetup paperSize="9" scale="62" orientation="landscape" r:id="rId1"/>
  <headerFooter>
    <oddHeader>&amp;L&amp;G&amp;C&amp;G
CARITAS ŽUPE SV. ANTE KNIN
VII. gardijske brigade br. 9; HR - 22300 Knin 
Tel. 022/ 664-847 i 661-770;  fax 022/664-846;  e-mail: caritasknin@gmail.com
&amp;R&amp;G</oddHeader>
    <oddFooter>&amp;C&amp;G
Projekt je sufinanciran sredstvima EU u sklopu Operativnog programa za hranu i osnovnu materijalnu pomoć za razdoblje 2014.-2020. iz FEAD-a
Sadržaj materijala isključiva je odgovornost Caritasa župe sv. Ante Knin&amp;R&amp;P od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C11" sqref="C11"/>
    </sheetView>
  </sheetViews>
  <sheetFormatPr defaultRowHeight="11.25" x14ac:dyDescent="0.15"/>
  <cols>
    <col min="1" max="2" width="14.625" customWidth="1"/>
    <col min="3" max="3" width="20.625" customWidth="1"/>
    <col min="4" max="5" width="10.875" customWidth="1"/>
    <col min="6" max="6" width="10.125" bestFit="1" customWidth="1"/>
    <col min="7" max="7" width="18.25" customWidth="1"/>
    <col min="11" max="11" width="54.25" customWidth="1"/>
    <col min="12" max="12" width="39.375" customWidth="1"/>
  </cols>
  <sheetData>
    <row r="1" spans="1:13" ht="66" customHeight="1" x14ac:dyDescent="0.2">
      <c r="A1" s="2" t="s">
        <v>4</v>
      </c>
      <c r="B1" s="2"/>
      <c r="C1" s="3" t="s">
        <v>5</v>
      </c>
      <c r="D1" s="5"/>
      <c r="E1" s="5"/>
    </row>
    <row r="2" spans="1:13" ht="12.75" x14ac:dyDescent="0.2">
      <c r="A2" s="1" t="s">
        <v>6</v>
      </c>
      <c r="B2" s="1"/>
      <c r="C2" s="1" t="s">
        <v>2</v>
      </c>
      <c r="D2" s="4"/>
      <c r="E2" s="4"/>
    </row>
    <row r="3" spans="1:13" ht="12.75" x14ac:dyDescent="0.2">
      <c r="A3" s="1" t="s">
        <v>1</v>
      </c>
      <c r="B3" s="1"/>
      <c r="C3" s="1" t="s">
        <v>3</v>
      </c>
      <c r="D3" s="4"/>
      <c r="E3" s="4"/>
    </row>
    <row r="8" spans="1:13" ht="15" x14ac:dyDescent="0.25">
      <c r="A8" s="6" t="s">
        <v>18</v>
      </c>
      <c r="B8" s="6"/>
      <c r="C8" s="6"/>
      <c r="D8" s="8" t="s">
        <v>1</v>
      </c>
      <c r="E8" s="9" t="s">
        <v>1</v>
      </c>
      <c r="F8" s="9" t="s">
        <v>6</v>
      </c>
      <c r="G8" s="10"/>
      <c r="H8" s="8" t="s">
        <v>0</v>
      </c>
      <c r="I8" s="9"/>
      <c r="J8" s="10"/>
    </row>
    <row r="9" spans="1:13" ht="15" x14ac:dyDescent="0.25">
      <c r="A9" s="6" t="s">
        <v>15</v>
      </c>
      <c r="B9" s="6" t="s">
        <v>22</v>
      </c>
      <c r="C9" s="6" t="s">
        <v>17</v>
      </c>
      <c r="D9" s="11" t="s">
        <v>19</v>
      </c>
      <c r="E9" s="12" t="s">
        <v>19</v>
      </c>
      <c r="F9" s="12" t="s">
        <v>20</v>
      </c>
      <c r="G9" s="14" t="s">
        <v>16</v>
      </c>
      <c r="H9" s="11" t="s">
        <v>19</v>
      </c>
      <c r="I9" s="12" t="s">
        <v>19</v>
      </c>
      <c r="J9" s="13" t="s">
        <v>21</v>
      </c>
    </row>
    <row r="10" spans="1:13" ht="15" x14ac:dyDescent="0.25">
      <c r="A10" s="6"/>
      <c r="B10" s="6"/>
      <c r="C10" s="6"/>
      <c r="D10" s="19" t="s">
        <v>2</v>
      </c>
      <c r="E10" s="20" t="s">
        <v>3</v>
      </c>
      <c r="F10" s="21"/>
      <c r="G10" s="18"/>
      <c r="H10" s="19" t="s">
        <v>2</v>
      </c>
      <c r="I10" s="20" t="s">
        <v>3</v>
      </c>
      <c r="J10" s="18"/>
    </row>
    <row r="11" spans="1:13" ht="15" x14ac:dyDescent="0.25">
      <c r="A11" s="6" t="s">
        <v>7</v>
      </c>
      <c r="B11" s="7">
        <v>500000</v>
      </c>
      <c r="C11" s="7">
        <v>5000000</v>
      </c>
      <c r="D11" s="15">
        <v>0.35</v>
      </c>
      <c r="E11" s="25">
        <f>D11</f>
        <v>0.35</v>
      </c>
      <c r="F11" s="17">
        <v>0.45</v>
      </c>
      <c r="G11" s="14" t="s">
        <v>10</v>
      </c>
      <c r="H11" s="15">
        <f>1-D11</f>
        <v>0.65</v>
      </c>
      <c r="I11" s="25">
        <f>1-E11</f>
        <v>0.65</v>
      </c>
      <c r="J11" s="16">
        <f>1-F11</f>
        <v>0.55000000000000004</v>
      </c>
      <c r="K11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1" s="28" t="str">
        <f>CONCATENATE("Iznos potpore je ispod donje granice od  ",TEXT(B11,"#.##0,00 kn"))</f>
        <v>Iznos potpore je ispod donje granice od  500.000,00 kn</v>
      </c>
      <c r="M11" s="28"/>
    </row>
    <row r="12" spans="1:13" ht="15" x14ac:dyDescent="0.25">
      <c r="A12" s="6" t="s">
        <v>8</v>
      </c>
      <c r="B12" s="6"/>
      <c r="C12" s="7">
        <v>2000000</v>
      </c>
      <c r="D12" s="15">
        <v>0.5</v>
      </c>
      <c r="E12" s="26">
        <f>D12</f>
        <v>0.5</v>
      </c>
      <c r="F12" s="17">
        <v>0.5</v>
      </c>
      <c r="G12" s="14" t="s">
        <v>11</v>
      </c>
      <c r="H12" s="15">
        <f t="shared" ref="H12:H14" si="0">1-D12</f>
        <v>0.5</v>
      </c>
      <c r="I12" s="26">
        <f t="shared" ref="I12:I14" si="1">1-E12</f>
        <v>0.5</v>
      </c>
      <c r="J12" s="16">
        <f t="shared" ref="J12:J14" si="2">1-F12</f>
        <v>0.5</v>
      </c>
      <c r="K12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2" s="28"/>
    </row>
    <row r="13" spans="1:13" ht="15" x14ac:dyDescent="0.25">
      <c r="A13" s="6" t="s">
        <v>9</v>
      </c>
      <c r="B13" s="6"/>
      <c r="C13" s="7">
        <v>1000000</v>
      </c>
      <c r="D13" s="22">
        <v>0.5</v>
      </c>
      <c r="E13" s="27">
        <f>D13</f>
        <v>0.5</v>
      </c>
      <c r="F13" s="23">
        <v>0.5</v>
      </c>
      <c r="G13" s="18" t="s">
        <v>12</v>
      </c>
      <c r="H13" s="22">
        <f t="shared" si="0"/>
        <v>0.5</v>
      </c>
      <c r="I13" s="27">
        <f t="shared" si="1"/>
        <v>0.5</v>
      </c>
      <c r="J13" s="24">
        <f t="shared" si="2"/>
        <v>0.5</v>
      </c>
      <c r="K13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3" s="28"/>
    </row>
    <row r="14" spans="1:13" ht="15" x14ac:dyDescent="0.25">
      <c r="A14" s="6" t="s">
        <v>13</v>
      </c>
      <c r="B14" s="6"/>
      <c r="C14" s="7">
        <v>2000000</v>
      </c>
      <c r="D14" s="22">
        <v>0.7</v>
      </c>
      <c r="E14" s="23">
        <v>0.6</v>
      </c>
      <c r="F14" s="23">
        <v>0.7</v>
      </c>
      <c r="G14" s="18" t="s">
        <v>14</v>
      </c>
      <c r="H14" s="22">
        <f t="shared" si="0"/>
        <v>0.30000000000000004</v>
      </c>
      <c r="I14" s="23">
        <f t="shared" si="1"/>
        <v>0.4</v>
      </c>
      <c r="J14" s="24">
        <f t="shared" si="2"/>
        <v>0.30000000000000004</v>
      </c>
      <c r="K14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4" s="28"/>
    </row>
  </sheetData>
  <sheetProtection password="F154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Troškovnik - Grupa MD2</vt:lpstr>
      <vt:lpstr>Poveznice</vt:lpstr>
      <vt:lpstr>enetrprise</vt:lpstr>
      <vt:lpstr>enterprise</vt:lpstr>
      <vt:lpstr>trainings</vt:lpstr>
    </vt:vector>
  </TitlesOfParts>
  <Company>RAMBOLL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Mishcheryakova</dc:creator>
  <cp:lastModifiedBy>Korisnik</cp:lastModifiedBy>
  <cp:lastPrinted>2021-04-15T14:20:01Z</cp:lastPrinted>
  <dcterms:created xsi:type="dcterms:W3CDTF">2010-10-21T13:48:52Z</dcterms:created>
  <dcterms:modified xsi:type="dcterms:W3CDTF">2021-04-23T08:44:10Z</dcterms:modified>
</cp:coreProperties>
</file>